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0. EKİM\"/>
    </mc:Choice>
  </mc:AlternateContent>
  <xr:revisionPtr revIDLastSave="0" documentId="13_ncr:1_{A824A499-C591-4302-8FF4-4E684F286C81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8" i="1"/>
  <c r="C36" i="1" s="1"/>
  <c r="E27" i="1"/>
  <c r="K22" i="1"/>
</calcChain>
</file>

<file path=xl/sharedStrings.xml><?xml version="1.0" encoding="utf-8"?>
<sst xmlns="http://schemas.openxmlformats.org/spreadsheetml/2006/main" count="51" uniqueCount="45">
  <si>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</si>
  <si>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</si>
  <si>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</si>
  <si>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</si>
  <si>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</si>
  <si>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</si>
  <si>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</si>
  <si>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</si>
  <si>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</si>
  <si>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</si>
  <si>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</si>
  <si>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</si>
  <si>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</si>
  <si>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</si>
  <si>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</si>
  <si>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</si>
  <si>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</si>
  <si>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</si>
  <si>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</si>
  <si>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</si>
  <si>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</si>
  <si>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</si>
  <si>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</si>
  <si>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</si>
  <si>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</si>
  <si>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</si>
  <si>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</si>
  <si>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</si>
  <si>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</si>
  <si>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</si>
  <si>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</si>
  <si>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</si>
  <si>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</si>
  <si>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</si>
  <si>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</si>
  <si>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</si>
  <si>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</si>
  <si>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>NEVŞEHİR - ERZİNCAN - ERZURUM SEFERİ</t>
  </si>
  <si>
    <t>HAKAN FALAY</t>
  </si>
  <si>
    <t>FİKRİ TUNCAY</t>
  </si>
  <si>
    <t>METİN İŞ</t>
  </si>
  <si>
    <t>42 FPH 25</t>
  </si>
  <si>
    <t>∙ HAKAN FALAY: 3009 - 9002 KÖŞE DİRSEKLER İADE ALINDI: 7.125,00 TL DÜŞÜLDÜ.</t>
  </si>
  <si>
    <t>HGS</t>
  </si>
  <si>
    <t>KONAKLAMA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</si>
</sst>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6"/>
  <sheetViews>
    <sheetView tabSelected="1" view="pageBreakPreview" topLeftCell="A13" zoomScale="120" zoomScaleNormal="100" zoomScaleSheetLayoutView="120" workbookViewId="0">
      <selection activeCell="H27" sqref="H27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36</v>
      </c>
      <c r="C2" s="67"/>
      <c r="D2" s="2" t="s">
        <v>2</v>
      </c>
      <c r="E2" s="68" t="s">
        <v>37</v>
      </c>
      <c r="F2" s="68"/>
      <c r="G2" s="68"/>
      <c r="H2" s="68"/>
      <c r="I2" s="68"/>
      <c r="J2" s="68"/>
      <c r="K2" s="3" t="s">
        <v>3</v>
      </c>
      <c r="L2" s="4">
        <v>45589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38</v>
      </c>
      <c r="B5" s="61"/>
      <c r="C5" s="48">
        <v>45589</v>
      </c>
      <c r="D5" s="11"/>
      <c r="E5" s="12">
        <v>32034.6</v>
      </c>
      <c r="F5" s="1"/>
      <c r="G5" s="13" t="str">
        <f t="shared" ref="G5" si="0">IF(A5="","",(A5))</f>
        <v>HAKAN FALAY</v>
      </c>
      <c r="H5" s="12">
        <v>20000</v>
      </c>
      <c r="I5" s="12"/>
      <c r="J5" s="12"/>
      <c r="K5" s="12">
        <v>12034.6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39</v>
      </c>
      <c r="B6" s="61"/>
      <c r="C6" s="48">
        <v>45589</v>
      </c>
      <c r="D6" s="11"/>
      <c r="E6" s="12">
        <v>38450</v>
      </c>
      <c r="F6" s="1"/>
      <c r="G6" s="13" t="str">
        <f>IF(A6="","",(A6))</f>
        <v>FİKRİ TUNCAY</v>
      </c>
      <c r="H6" s="12"/>
      <c r="I6" s="12"/>
      <c r="J6" s="12"/>
      <c r="K6" s="12">
        <f t="shared" ref="K6:K19" si="1">IF(G6="","",SUM(E6-H6-I6-J6))</f>
        <v>38450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40</v>
      </c>
      <c r="B7" s="61"/>
      <c r="C7" s="48">
        <v>45589</v>
      </c>
      <c r="D7" s="11"/>
      <c r="E7" s="12">
        <v>28480</v>
      </c>
      <c r="F7" s="1"/>
      <c r="G7" s="13" t="str">
        <f>IF(A7="","",(A7))</f>
        <v>METİN İŞ</v>
      </c>
      <c r="H7" s="12">
        <v>28480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11631.45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41</v>
      </c>
      <c r="C22" s="27"/>
      <c r="D22" s="16" t="s">
        <v>16</v>
      </c>
      <c r="E22" s="17">
        <f>SUM(E5:E21)</f>
        <v>98964.6</v>
      </c>
      <c r="F22" s="1"/>
      <c r="G22" s="16" t="s">
        <v>16</v>
      </c>
      <c r="H22" s="17">
        <f>SUM(H5:H19)</f>
        <v>48480</v>
      </c>
      <c r="I22" s="17">
        <f>SUM(I5:I21)</f>
        <v>0</v>
      </c>
      <c r="J22" s="17">
        <f>SUM(J5:J21)</f>
        <v>0</v>
      </c>
      <c r="K22" s="17">
        <f>SUM(K5:K21)</f>
        <v>50484.6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452738</v>
      </c>
      <c r="D25" s="18">
        <v>454625</v>
      </c>
      <c r="E25" s="19">
        <f>IF(C25="","",SUM(D25-C25))</f>
        <v>1887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8111.55</v>
      </c>
      <c r="D26" s="21"/>
      <c r="E26" s="20">
        <f>IF(C26="","",SUM(C26/E25))</f>
        <v>4.2986486486486486</v>
      </c>
      <c r="F26" s="1"/>
      <c r="G26" s="11" t="s">
        <v>25</v>
      </c>
      <c r="H26" s="12">
        <v>8111.5532999999996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11631.45</v>
      </c>
      <c r="D27" s="21"/>
      <c r="E27" s="22">
        <f>SUM(C27/E22)</f>
        <v>0.11753142032605599</v>
      </c>
      <c r="F27" s="1"/>
      <c r="G27" s="11" t="s">
        <v>27</v>
      </c>
      <c r="H27" s="12">
        <v>1569.9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43</v>
      </c>
      <c r="H28" s="12">
        <v>450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44</v>
      </c>
      <c r="H29" s="12">
        <v>1500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11631.453299999999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24"/>
      <c r="D35" s="1"/>
      <c r="E35" s="1"/>
      <c r="F35" s="1"/>
      <c r="G35" s="1" t="s">
        <v>42</v>
      </c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SUM(H38+C34)</f>
        <v>36848.546699999999</v>
      </c>
      <c r="D36" s="1"/>
      <c r="E36" s="1"/>
      <c r="F36" s="1"/>
      <c r="G36" s="1"/>
      <c r="H36" s="25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25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26" t="s">
        <v>30</v>
      </c>
      <c r="H38" s="15">
        <f>IF(H33="","",SUM(H22-H33))</f>
        <v>36848.546699999999</v>
      </c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5">
      <c r="G45" s="1"/>
      <c r="H45" s="1"/>
    </row>
    <row r="46" spans="1:18" x14ac:dyDescent="0.25">
      <c r="G46" s="1"/>
      <c r="H46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2024-10-28T13:22:50Z</cp:lastPrinted>
  <dcterms:created xsi:type="dcterms:W3CDTF">2022-08-24T05:29:34Z</dcterms:created>
  <dcterms:modified xsi:type="dcterms:W3CDTF">2024-10-28T13:22:52Z</dcterms:modified>
</cp:coreProperties>
</file>